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ELL\Desktop\CĐ LTT\2020\"/>
    </mc:Choice>
  </mc:AlternateContent>
  <bookViews>
    <workbookView xWindow="0" yWindow="0" windowWidth="15345" windowHeight="46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Y4" i="1" l="1"/>
  <c r="AY5" i="1"/>
  <c r="AY6" i="1"/>
  <c r="AY7" i="1"/>
  <c r="AY3" i="1"/>
  <c r="AU4" i="1"/>
  <c r="AU5" i="1"/>
  <c r="AU6" i="1"/>
  <c r="AU7" i="1"/>
  <c r="AU3" i="1"/>
  <c r="AR4" i="1"/>
  <c r="AR5" i="1"/>
  <c r="AR6" i="1"/>
  <c r="AR7" i="1"/>
  <c r="AR3" i="1"/>
  <c r="AN4" i="1"/>
  <c r="AN5" i="1"/>
  <c r="AN6" i="1"/>
  <c r="AN7" i="1"/>
  <c r="AN3" i="1"/>
  <c r="AK4" i="1"/>
  <c r="AK5" i="1"/>
  <c r="AK6" i="1"/>
  <c r="AK7" i="1"/>
  <c r="AK3" i="1"/>
  <c r="AG4" i="1"/>
  <c r="AG5" i="1"/>
  <c r="AG6" i="1"/>
  <c r="AG7" i="1"/>
  <c r="AG3" i="1"/>
  <c r="AC4" i="1"/>
  <c r="AC5" i="1"/>
  <c r="AC6" i="1"/>
  <c r="AC7" i="1"/>
  <c r="AC3" i="1"/>
  <c r="X4" i="1"/>
  <c r="X5" i="1"/>
  <c r="X6" i="1"/>
  <c r="X7" i="1"/>
  <c r="X3" i="1"/>
  <c r="T4" i="1"/>
  <c r="T5" i="1"/>
  <c r="T6" i="1"/>
  <c r="T7" i="1"/>
  <c r="T3" i="1"/>
  <c r="P4" i="1"/>
  <c r="P5" i="1"/>
  <c r="P6" i="1"/>
  <c r="P7" i="1"/>
  <c r="P3" i="1"/>
  <c r="K4" i="1" l="1"/>
  <c r="K5" i="1"/>
  <c r="K6" i="1"/>
  <c r="K7" i="1"/>
  <c r="K3" i="1"/>
  <c r="G4" i="1"/>
  <c r="G5" i="1"/>
  <c r="G6" i="1"/>
  <c r="G7" i="1"/>
  <c r="G3" i="1"/>
  <c r="C4" i="1"/>
  <c r="C5" i="1"/>
  <c r="C6" i="1"/>
  <c r="C7" i="1"/>
  <c r="C3" i="1"/>
</calcChain>
</file>

<file path=xl/sharedStrings.xml><?xml version="1.0" encoding="utf-8"?>
<sst xmlns="http://schemas.openxmlformats.org/spreadsheetml/2006/main" count="39" uniqueCount="13">
  <si>
    <t>m</t>
  </si>
  <si>
    <t>F</t>
  </si>
  <si>
    <t>a</t>
  </si>
  <si>
    <t>F1</t>
  </si>
  <si>
    <t>F2</t>
  </si>
  <si>
    <t>v</t>
  </si>
  <si>
    <t>W</t>
  </si>
  <si>
    <t>Wđ</t>
  </si>
  <si>
    <t>z</t>
  </si>
  <si>
    <t>Wt</t>
  </si>
  <si>
    <t>h</t>
  </si>
  <si>
    <t>v1</t>
  </si>
  <si>
    <t>v2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</si>
</sst>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Arial"/>
      <family val="2"/>
      <charset val="163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Y7"/>
  <sheetViews>
    <sheetView tabSelected="1" topLeftCell="AN1" workbookViewId="0">
      <selection activeCell="AY3" sqref="AY3:AY7"/>
    </sheetView>
  </sheetViews>
  <sheetFormatPr defaultRowHeight="14.25" x14ac:dyDescent="0.2"/>
  <sheetData>
    <row r="1" spans="1:51" x14ac:dyDescent="0.2">
      <c r="A1" s="1">
        <v>15</v>
      </c>
      <c r="B1" s="1"/>
      <c r="C1" s="1"/>
      <c r="E1" s="1">
        <v>16</v>
      </c>
      <c r="F1" s="1"/>
      <c r="G1" s="1"/>
      <c r="I1">
        <v>17</v>
      </c>
      <c r="M1">
        <v>18</v>
      </c>
      <c r="R1">
        <v>36</v>
      </c>
      <c r="V1">
        <v>37</v>
      </c>
      <c r="Z1">
        <v>38</v>
      </c>
      <c r="AE1">
        <v>39</v>
      </c>
      <c r="AI1">
        <v>40</v>
      </c>
      <c r="AM1">
        <v>41</v>
      </c>
      <c r="AP1">
        <v>42</v>
      </c>
      <c r="AT1">
        <v>43</v>
      </c>
      <c r="AW1">
        <v>44</v>
      </c>
    </row>
    <row r="2" spans="1:51" x14ac:dyDescent="0.2">
      <c r="A2" t="s">
        <v>0</v>
      </c>
      <c r="B2" t="s">
        <v>1</v>
      </c>
      <c r="C2" t="s">
        <v>2</v>
      </c>
      <c r="E2" t="s">
        <v>0</v>
      </c>
      <c r="F2" t="s">
        <v>2</v>
      </c>
      <c r="G2" t="s">
        <v>1</v>
      </c>
      <c r="I2" t="s">
        <v>3</v>
      </c>
      <c r="J2" t="s">
        <v>4</v>
      </c>
      <c r="K2" t="s">
        <v>1</v>
      </c>
      <c r="M2" t="s">
        <v>0</v>
      </c>
      <c r="N2" t="s">
        <v>3</v>
      </c>
      <c r="O2" t="s">
        <v>4</v>
      </c>
      <c r="P2" t="s">
        <v>2</v>
      </c>
      <c r="R2" t="s">
        <v>0</v>
      </c>
      <c r="S2" t="s">
        <v>5</v>
      </c>
      <c r="T2" t="s">
        <v>7</v>
      </c>
      <c r="V2" t="s">
        <v>0</v>
      </c>
      <c r="W2" t="s">
        <v>8</v>
      </c>
      <c r="X2" t="s">
        <v>9</v>
      </c>
      <c r="Z2" t="s">
        <v>0</v>
      </c>
      <c r="AA2" t="s">
        <v>8</v>
      </c>
      <c r="AB2" t="s">
        <v>5</v>
      </c>
      <c r="AC2" t="s">
        <v>6</v>
      </c>
      <c r="AE2" t="s">
        <v>0</v>
      </c>
      <c r="AF2" t="s">
        <v>7</v>
      </c>
      <c r="AG2" t="s">
        <v>5</v>
      </c>
      <c r="AI2" t="s">
        <v>7</v>
      </c>
      <c r="AJ2" t="s">
        <v>5</v>
      </c>
      <c r="AK2" t="s">
        <v>0</v>
      </c>
      <c r="AM2" t="s">
        <v>10</v>
      </c>
      <c r="AN2" t="s">
        <v>5</v>
      </c>
      <c r="AP2" t="s">
        <v>11</v>
      </c>
      <c r="AQ2" t="s">
        <v>12</v>
      </c>
      <c r="AR2" t="s">
        <v>10</v>
      </c>
      <c r="AT2" t="s">
        <v>5</v>
      </c>
      <c r="AU2" t="s">
        <v>10</v>
      </c>
      <c r="AW2" t="s">
        <v>10</v>
      </c>
      <c r="AX2" t="s">
        <v>11</v>
      </c>
      <c r="AY2" t="s">
        <v>12</v>
      </c>
    </row>
    <row r="3" spans="1:51" x14ac:dyDescent="0.2">
      <c r="A3">
        <v>2</v>
      </c>
      <c r="B3">
        <v>40</v>
      </c>
      <c r="C3">
        <f>(B3/A3)</f>
        <v>20</v>
      </c>
      <c r="E3">
        <v>10</v>
      </c>
      <c r="F3">
        <v>12</v>
      </c>
      <c r="G3">
        <f>(E3*F3)</f>
        <v>120</v>
      </c>
      <c r="I3">
        <v>90</v>
      </c>
      <c r="J3">
        <v>120</v>
      </c>
      <c r="K3">
        <f>SQRT((I3*I3)+(J3*J3))</f>
        <v>150</v>
      </c>
      <c r="M3">
        <v>50</v>
      </c>
      <c r="N3">
        <v>90</v>
      </c>
      <c r="O3">
        <v>120</v>
      </c>
      <c r="P3">
        <f>(SQRT((N3*N3)+(O3*O3)))/M3</f>
        <v>3</v>
      </c>
      <c r="R3">
        <v>2</v>
      </c>
      <c r="S3">
        <v>10</v>
      </c>
      <c r="T3">
        <f>(R3*S3*S3)/2</f>
        <v>100</v>
      </c>
      <c r="V3">
        <v>3</v>
      </c>
      <c r="W3">
        <v>20</v>
      </c>
      <c r="X3">
        <f>10*V3*W3</f>
        <v>600</v>
      </c>
      <c r="Z3">
        <v>1</v>
      </c>
      <c r="AA3">
        <v>15</v>
      </c>
      <c r="AB3">
        <v>2</v>
      </c>
      <c r="AC3">
        <f>(Z3*(AB3*AB3))/2+10*Z3*AA3</f>
        <v>152</v>
      </c>
      <c r="AE3">
        <v>2</v>
      </c>
      <c r="AF3">
        <v>1000</v>
      </c>
      <c r="AG3">
        <f>SQRT((2*AF3)/AE3)</f>
        <v>31.622776601683793</v>
      </c>
      <c r="AI3">
        <v>700</v>
      </c>
      <c r="AJ3">
        <v>12</v>
      </c>
      <c r="AK3">
        <f>(2*AI3)/(AJ3*AJ3)</f>
        <v>9.7222222222222214</v>
      </c>
      <c r="AM3">
        <v>12</v>
      </c>
      <c r="AN3">
        <f>SQRT(20*AM3)</f>
        <v>15.491933384829668</v>
      </c>
      <c r="AP3">
        <v>30</v>
      </c>
      <c r="AQ3">
        <v>100</v>
      </c>
      <c r="AR3">
        <f>((AQ3*AQ3)-(AP3*AP3))/20</f>
        <v>455</v>
      </c>
      <c r="AT3">
        <v>30</v>
      </c>
      <c r="AU3">
        <f>(AT3*AT3)/20</f>
        <v>45</v>
      </c>
      <c r="AW3">
        <v>100</v>
      </c>
      <c r="AX3">
        <v>2</v>
      </c>
      <c r="AY3">
        <f>SQRT((20*AW3)+(AX3*AX3))</f>
        <v>44.766058571198784</v>
      </c>
    </row>
    <row r="4" spans="1:51" x14ac:dyDescent="0.2">
      <c r="A4">
        <v>3</v>
      </c>
      <c r="B4">
        <v>9</v>
      </c>
      <c r="C4">
        <f t="shared" ref="C4:C7" si="0">(B4/A4)</f>
        <v>3</v>
      </c>
      <c r="E4">
        <v>20</v>
      </c>
      <c r="F4">
        <v>2</v>
      </c>
      <c r="G4">
        <f t="shared" ref="G4:G7" si="1">(E4*F4)</f>
        <v>40</v>
      </c>
      <c r="I4">
        <v>150</v>
      </c>
      <c r="J4">
        <v>80</v>
      </c>
      <c r="K4">
        <f t="shared" ref="K4:K7" si="2">SQRT((I4*I4)+(J4*J4))</f>
        <v>170</v>
      </c>
      <c r="M4">
        <v>50</v>
      </c>
      <c r="N4">
        <v>150</v>
      </c>
      <c r="O4">
        <v>80</v>
      </c>
      <c r="P4">
        <f t="shared" ref="P4:P7" si="3">(SQRT((N4*N4)+(O4*O4)))/M4</f>
        <v>3.4</v>
      </c>
      <c r="R4">
        <v>1</v>
      </c>
      <c r="S4">
        <v>5</v>
      </c>
      <c r="T4">
        <f t="shared" ref="T4:T7" si="4">(R4*S4*S4)/2</f>
        <v>12.5</v>
      </c>
      <c r="V4">
        <v>2</v>
      </c>
      <c r="W4">
        <v>10</v>
      </c>
      <c r="X4">
        <f t="shared" ref="X4:X7" si="5">10*V4*W4</f>
        <v>200</v>
      </c>
      <c r="Z4">
        <v>2</v>
      </c>
      <c r="AA4">
        <v>10</v>
      </c>
      <c r="AB4">
        <v>3</v>
      </c>
      <c r="AC4">
        <f t="shared" ref="AC4:AC7" si="6">(Z4*(AB4*AB4))/2+10*Z4*AA4</f>
        <v>209</v>
      </c>
      <c r="AE4">
        <v>2</v>
      </c>
      <c r="AF4">
        <v>50</v>
      </c>
      <c r="AG4">
        <f t="shared" ref="AG4:AG7" si="7">SQRT((2*AF4)/AE4)</f>
        <v>7.0710678118654755</v>
      </c>
      <c r="AI4">
        <v>1000</v>
      </c>
      <c r="AJ4">
        <v>30</v>
      </c>
      <c r="AK4">
        <f t="shared" ref="AK4:AK7" si="8">(2*AI4)/(AJ4*AJ4)</f>
        <v>2.2222222222222223</v>
      </c>
      <c r="AM4">
        <v>15</v>
      </c>
      <c r="AN4">
        <f t="shared" ref="AN4:AN7" si="9">SQRT(20*AM4)</f>
        <v>17.320508075688775</v>
      </c>
      <c r="AP4">
        <v>25</v>
      </c>
      <c r="AQ4">
        <v>80</v>
      </c>
      <c r="AR4">
        <f t="shared" ref="AR4:AR7" si="10">((AQ4*AQ4)-(AP4*AP4))/20</f>
        <v>288.75</v>
      </c>
      <c r="AT4">
        <v>6</v>
      </c>
      <c r="AU4">
        <f t="shared" ref="AU4:AU7" si="11">(AT4*AT4)/20</f>
        <v>1.8</v>
      </c>
      <c r="AW4">
        <v>45</v>
      </c>
      <c r="AX4">
        <v>2</v>
      </c>
      <c r="AY4">
        <f t="shared" ref="AY4:AY7" si="12">SQRT((20*AW4)+(AX4*AX4))</f>
        <v>30.066592756745816</v>
      </c>
    </row>
    <row r="5" spans="1:51" x14ac:dyDescent="0.2">
      <c r="A5">
        <v>4</v>
      </c>
      <c r="B5">
        <v>10</v>
      </c>
      <c r="C5">
        <f t="shared" si="0"/>
        <v>2.5</v>
      </c>
      <c r="E5">
        <v>15</v>
      </c>
      <c r="F5">
        <v>1.2</v>
      </c>
      <c r="G5">
        <f t="shared" si="1"/>
        <v>18</v>
      </c>
      <c r="I5">
        <v>150</v>
      </c>
      <c r="J5">
        <v>120</v>
      </c>
      <c r="K5">
        <f t="shared" si="2"/>
        <v>192.09372712298546</v>
      </c>
      <c r="M5">
        <v>60</v>
      </c>
      <c r="N5">
        <v>150</v>
      </c>
      <c r="O5">
        <v>120</v>
      </c>
      <c r="P5">
        <f t="shared" si="3"/>
        <v>3.2015621187164243</v>
      </c>
      <c r="R5">
        <v>4</v>
      </c>
      <c r="S5">
        <v>15</v>
      </c>
      <c r="T5">
        <f t="shared" si="4"/>
        <v>450</v>
      </c>
      <c r="V5">
        <v>5</v>
      </c>
      <c r="W5">
        <v>10</v>
      </c>
      <c r="X5">
        <f t="shared" si="5"/>
        <v>500</v>
      </c>
      <c r="Z5">
        <v>3</v>
      </c>
      <c r="AA5">
        <v>15</v>
      </c>
      <c r="AB5">
        <v>4</v>
      </c>
      <c r="AC5">
        <f t="shared" si="6"/>
        <v>474</v>
      </c>
      <c r="AE5">
        <v>3</v>
      </c>
      <c r="AF5">
        <v>1200</v>
      </c>
      <c r="AG5">
        <f t="shared" si="7"/>
        <v>28.284271247461902</v>
      </c>
      <c r="AI5">
        <v>800</v>
      </c>
      <c r="AJ5">
        <v>15</v>
      </c>
      <c r="AK5">
        <f t="shared" si="8"/>
        <v>7.1111111111111107</v>
      </c>
      <c r="AM5">
        <v>20</v>
      </c>
      <c r="AN5">
        <f t="shared" si="9"/>
        <v>20</v>
      </c>
      <c r="AP5">
        <v>12</v>
      </c>
      <c r="AQ5">
        <v>60</v>
      </c>
      <c r="AR5">
        <f t="shared" si="10"/>
        <v>172.8</v>
      </c>
      <c r="AT5">
        <v>12</v>
      </c>
      <c r="AU5">
        <f t="shared" si="11"/>
        <v>7.2</v>
      </c>
      <c r="AW5">
        <v>90</v>
      </c>
      <c r="AX5">
        <v>6</v>
      </c>
      <c r="AY5">
        <f t="shared" si="12"/>
        <v>42.848570571257099</v>
      </c>
    </row>
    <row r="6" spans="1:51" x14ac:dyDescent="0.2">
      <c r="A6">
        <v>5</v>
      </c>
      <c r="B6">
        <v>12</v>
      </c>
      <c r="C6">
        <f t="shared" si="0"/>
        <v>2.4</v>
      </c>
      <c r="E6">
        <v>16</v>
      </c>
      <c r="F6">
        <v>1.1000000000000001</v>
      </c>
      <c r="G6">
        <f t="shared" si="1"/>
        <v>17.600000000000001</v>
      </c>
      <c r="I6">
        <v>70</v>
      </c>
      <c r="J6">
        <v>110</v>
      </c>
      <c r="K6">
        <f t="shared" si="2"/>
        <v>130.38404810405297</v>
      </c>
      <c r="M6">
        <v>50</v>
      </c>
      <c r="N6">
        <v>70</v>
      </c>
      <c r="O6">
        <v>110</v>
      </c>
      <c r="P6">
        <f t="shared" si="3"/>
        <v>2.6076809620810595</v>
      </c>
      <c r="R6">
        <v>2</v>
      </c>
      <c r="S6">
        <v>8</v>
      </c>
      <c r="T6">
        <f t="shared" si="4"/>
        <v>64</v>
      </c>
      <c r="V6">
        <v>4</v>
      </c>
      <c r="W6">
        <v>20</v>
      </c>
      <c r="X6">
        <f t="shared" si="5"/>
        <v>800</v>
      </c>
      <c r="Z6">
        <v>2</v>
      </c>
      <c r="AA6">
        <v>20</v>
      </c>
      <c r="AB6">
        <v>2</v>
      </c>
      <c r="AC6">
        <f t="shared" si="6"/>
        <v>404</v>
      </c>
      <c r="AE6">
        <v>2</v>
      </c>
      <c r="AF6">
        <v>600</v>
      </c>
      <c r="AG6">
        <f t="shared" si="7"/>
        <v>24.494897427831781</v>
      </c>
      <c r="AI6">
        <v>1200</v>
      </c>
      <c r="AJ6">
        <v>40</v>
      </c>
      <c r="AK6">
        <f t="shared" si="8"/>
        <v>1.5</v>
      </c>
      <c r="AM6">
        <v>45</v>
      </c>
      <c r="AN6">
        <f t="shared" si="9"/>
        <v>30</v>
      </c>
      <c r="AP6">
        <v>6</v>
      </c>
      <c r="AQ6">
        <v>15</v>
      </c>
      <c r="AR6">
        <f t="shared" si="10"/>
        <v>9.4499999999999993</v>
      </c>
      <c r="AT6">
        <v>15</v>
      </c>
      <c r="AU6">
        <f t="shared" si="11"/>
        <v>11.25</v>
      </c>
      <c r="AW6">
        <v>30</v>
      </c>
      <c r="AX6">
        <v>6</v>
      </c>
      <c r="AY6">
        <f t="shared" si="12"/>
        <v>25.219040425836983</v>
      </c>
    </row>
    <row r="7" spans="1:51" x14ac:dyDescent="0.2">
      <c r="A7">
        <v>11</v>
      </c>
      <c r="B7">
        <v>10</v>
      </c>
      <c r="C7">
        <f t="shared" si="0"/>
        <v>0.90909090909090906</v>
      </c>
      <c r="E7">
        <v>22</v>
      </c>
      <c r="F7">
        <v>1.1000000000000001</v>
      </c>
      <c r="G7">
        <f t="shared" si="1"/>
        <v>24.200000000000003</v>
      </c>
      <c r="I7">
        <v>200</v>
      </c>
      <c r="J7">
        <v>150</v>
      </c>
      <c r="K7">
        <f t="shared" si="2"/>
        <v>250</v>
      </c>
      <c r="M7">
        <v>100</v>
      </c>
      <c r="N7">
        <v>200</v>
      </c>
      <c r="O7">
        <v>150</v>
      </c>
      <c r="P7">
        <f t="shared" si="3"/>
        <v>2.5</v>
      </c>
      <c r="R7">
        <v>5</v>
      </c>
      <c r="S7">
        <v>20</v>
      </c>
      <c r="T7">
        <f t="shared" si="4"/>
        <v>1000</v>
      </c>
      <c r="V7">
        <v>0.5</v>
      </c>
      <c r="W7">
        <v>10</v>
      </c>
      <c r="X7">
        <f t="shared" si="5"/>
        <v>50</v>
      </c>
      <c r="Z7">
        <v>4</v>
      </c>
      <c r="AA7">
        <v>45</v>
      </c>
      <c r="AB7">
        <v>4</v>
      </c>
      <c r="AC7">
        <f t="shared" si="6"/>
        <v>1832</v>
      </c>
      <c r="AE7">
        <v>4</v>
      </c>
      <c r="AF7">
        <v>1500</v>
      </c>
      <c r="AG7">
        <f t="shared" si="7"/>
        <v>27.386127875258307</v>
      </c>
      <c r="AI7">
        <v>600</v>
      </c>
      <c r="AJ7">
        <v>10</v>
      </c>
      <c r="AK7">
        <f t="shared" si="8"/>
        <v>12</v>
      </c>
      <c r="AM7">
        <v>30</v>
      </c>
      <c r="AN7">
        <f t="shared" si="9"/>
        <v>24.494897427831781</v>
      </c>
      <c r="AP7">
        <v>12</v>
      </c>
      <c r="AQ7">
        <v>38</v>
      </c>
      <c r="AR7">
        <f t="shared" si="10"/>
        <v>65</v>
      </c>
      <c r="AT7">
        <v>20</v>
      </c>
      <c r="AU7">
        <f t="shared" si="11"/>
        <v>20</v>
      </c>
      <c r="AW7">
        <v>60</v>
      </c>
      <c r="AX7">
        <v>4</v>
      </c>
      <c r="AY7">
        <f t="shared" si="12"/>
        <v>34.871191548325392</v>
      </c>
    </row>
  </sheetData>
  <mergeCells count="2">
    <mergeCell ref="A1:C1"/>
    <mergeCell ref="E1:G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2020-02-23T10:12:32Z</dcterms:created>
  <dcterms:modified xsi:type="dcterms:W3CDTF">2020-02-23T11:15:13Z</dcterms:modified>
</cp:coreProperties>
</file>